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БЮДЖЕТЫ\Бюджет на 2024 год\ОТЧЕТЫ ОБ ИСПОЛНЕНИИ\Исполнение бюджета 2024\Отчет об исполнении бюджета за 2024 год\"/>
    </mc:Choice>
  </mc:AlternateContent>
  <bookViews>
    <workbookView xWindow="0" yWindow="0" windowWidth="28800" windowHeight="11835"/>
  </bookViews>
  <sheets>
    <sheet name="Расходы" sheetId="1" r:id="rId1"/>
  </sheets>
  <definedNames>
    <definedName name="_xlnm.Print_Area" localSheetId="0">Расходы!$A$1:$F$59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F31" i="1"/>
  <c r="E27" i="1"/>
  <c r="D27" i="1"/>
  <c r="F26" i="1"/>
  <c r="E25" i="1"/>
  <c r="D25" i="1"/>
  <c r="F20" i="1"/>
  <c r="E14" i="1"/>
  <c r="D14" i="1"/>
  <c r="F25" i="1" l="1"/>
  <c r="E57" i="1"/>
  <c r="D57" i="1"/>
  <c r="E55" i="1"/>
  <c r="D55" i="1"/>
  <c r="E50" i="1"/>
  <c r="D50" i="1"/>
  <c r="E48" i="1"/>
  <c r="D48" i="1"/>
  <c r="E45" i="1"/>
  <c r="D45" i="1"/>
  <c r="D38" i="1"/>
  <c r="E33" i="1"/>
  <c r="D33" i="1"/>
  <c r="E23" i="1"/>
  <c r="D23" i="1"/>
  <c r="E59" i="1" l="1"/>
  <c r="D59" i="1"/>
  <c r="F15" i="1"/>
  <c r="F16" i="1"/>
  <c r="F17" i="1"/>
  <c r="F18" i="1"/>
  <c r="F19" i="1"/>
  <c r="F21" i="1"/>
  <c r="F22" i="1"/>
  <c r="F23" i="1"/>
  <c r="F24" i="1"/>
  <c r="F27" i="1"/>
  <c r="F28" i="1"/>
  <c r="F29" i="1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14" i="1"/>
  <c r="F59" i="1" l="1"/>
</calcChain>
</file>

<file path=xl/sharedStrings.xml><?xml version="1.0" encoding="utf-8"?>
<sst xmlns="http://schemas.openxmlformats.org/spreadsheetml/2006/main" count="154" uniqueCount="78">
  <si>
    <t>Наименование показателя</t>
  </si>
  <si>
    <t>1</t>
  </si>
  <si>
    <t>2</t>
  </si>
  <si>
    <t>3</t>
  </si>
  <si>
    <t>4</t>
  </si>
  <si>
    <t xml:space="preserve">  
ОБЩЕГОСУДАРСТВЕННЫЕ ВОПРОСЫ
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</si>
  <si>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</si>
  <si>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</si>
  <si>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</si>
  <si>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 
Судебная система
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</si>
  <si>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</si>
  <si>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 
Резервные фонды
</t>
  </si>
  <si>
    <t xml:space="preserve">  
Другие общегосударственные вопросы
</t>
  </si>
  <si>
    <t xml:space="preserve">  
НАЦИОНАЛЬНАЯ ОБОРОНА
</t>
  </si>
  <si>
    <t xml:space="preserve">  
Мобилизационная и вневойсковая подготовка
</t>
  </si>
  <si>
    <t xml:space="preserve">  
НАЦИОНАЛЬНАЯ ЭКОНОМИКА
</t>
  </si>
  <si>
    <t xml:space="preserve">  
Сельское хозяйство и рыболовство
</t>
  </si>
  <si>
    <t xml:space="preserve">  
Транспорт
</t>
  </si>
  <si>
    <t xml:space="preserve">  
Дорожное хозяйство (дорожные фонды)
</t>
  </si>
  <si>
    <t xml:space="preserve">  
Другие вопросы в области национальной экономики
</t>
  </si>
  <si>
    <t xml:space="preserve">  
ЖИЛИЩНО-КОММУНАЛЬНОЕ ХОЗЯЙСТВО
</t>
  </si>
  <si>
    <t xml:space="preserve">  
Жилищное хозяйство
</t>
  </si>
  <si>
    <t xml:space="preserve">  
Коммунальное хозяйство
</t>
  </si>
  <si>
    <t xml:space="preserve">  
Благоустройство
</t>
  </si>
  <si>
    <t xml:space="preserve">  
Другие вопросы в области жилищно-коммунального хозяйства
</t>
  </si>
  <si>
    <t xml:space="preserve">  
ОБРАЗОВАНИЕ
</t>
  </si>
  <si>
    <t xml:space="preserve">  
Дошкольное образование
</t>
  </si>
  <si>
    <t xml:space="preserve">  
Общее образование
</t>
  </si>
  <si>
    <t xml:space="preserve">  
Дополнительное образование детей
</t>
  </si>
  <si>
    <t xml:space="preserve">  
Профессиональная подготовка, переподготовка и повышение квалификации
</t>
  </si>
  <si>
    <t xml:space="preserve">  
Молодежная политика
</t>
  </si>
  <si>
    <t xml:space="preserve">  
Другие вопросы в области образования
</t>
  </si>
  <si>
    <t xml:space="preserve">  
КУЛЬТУРА, КИНЕМАТОГРАФИЯ
</t>
  </si>
  <si>
    <t xml:space="preserve">  
Культура
</t>
  </si>
  <si>
    <t xml:space="preserve">  
Другие вопросы в области культуры, кинематографии
</t>
  </si>
  <si>
    <t xml:space="preserve">  
ЗДРАВООХРАНЕНИЕ
</t>
  </si>
  <si>
    <t xml:space="preserve">  
Другие вопросы в области здравоохранения
</t>
  </si>
  <si>
    <t xml:space="preserve">  
СОЦИАЛЬНАЯ ПОЛИТИКА
</t>
  </si>
  <si>
    <t xml:space="preserve">  
Пенсионное обеспечение
</t>
  </si>
  <si>
    <t xml:space="preserve">  
Социальное обеспечение населения
</t>
  </si>
  <si>
    <t xml:space="preserve">  
Охрана семьи и детства
</t>
  </si>
  <si>
    <t xml:space="preserve">  
Другие вопросы в области социальной политики
</t>
  </si>
  <si>
    <t xml:space="preserve">  
ФИЗИЧЕСКАЯ КУЛЬТУРА И СПОРТ
</t>
  </si>
  <si>
    <t xml:space="preserve">  
Массовый спорт
</t>
  </si>
  <si>
    <t xml:space="preserve">  
СРЕДСТВА МАССОВОЙ ИНФОРМАЦИИ
</t>
  </si>
  <si>
    <t xml:space="preserve">  
Периодическая печать и издательства
</t>
  </si>
  <si>
    <t>Пограничного муниципального округа</t>
  </si>
  <si>
    <t>(в рублях)</t>
  </si>
  <si>
    <t>по разделам и подразделам классификации расходов бюджетов</t>
  </si>
  <si>
    <t>Раздел</t>
  </si>
  <si>
    <t>Подраздел</t>
  </si>
  <si>
    <t>01</t>
  </si>
  <si>
    <t>00</t>
  </si>
  <si>
    <t>02</t>
  </si>
  <si>
    <t>03</t>
  </si>
  <si>
    <t>04</t>
  </si>
  <si>
    <t>05</t>
  </si>
  <si>
    <t>06</t>
  </si>
  <si>
    <t>11</t>
  </si>
  <si>
    <t>13</t>
  </si>
  <si>
    <t>08</t>
  </si>
  <si>
    <t>09</t>
  </si>
  <si>
    <t>12</t>
  </si>
  <si>
    <t>07</t>
  </si>
  <si>
    <t>10</t>
  </si>
  <si>
    <t>Всего расходов</t>
  </si>
  <si>
    <t>5</t>
  </si>
  <si>
    <t>6</t>
  </si>
  <si>
    <t>Показатели расходов бюджета Пограничного муниципального округа за 2024 год</t>
  </si>
  <si>
    <t>Обеспечение проведения выборов и референдумов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</si>
  <si>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</si>
  <si>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</si>
  <si>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Связь и информатика</t>
  </si>
  <si>
    <t>Процент исполнения к уточненному бюджету                              2024 года</t>
  </si>
  <si>
    <t>Кассовое исполнение за 2024 год</t>
  </si>
  <si>
    <t xml:space="preserve">Уточненный бюджет  2024 года                           </t>
  </si>
  <si>
    <t>к проекту  муниципального правового акта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</si>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</sst>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/>
    <xf numFmtId="0" fontId="1" fillId="0" borderId="0">
      <alignment horizontal="left" wrapText="1"/>
    </xf>
    <xf numFmtId="49" fontId="1" fillId="0" borderId="0">
      <alignment horizontal="center" wrapText="1"/>
    </xf>
    <xf numFmtId="49" fontId="1" fillId="0" borderId="0">
      <alignment horizontal="center"/>
    </xf>
    <xf numFmtId="0" fontId="2" fillId="0" borderId="0"/>
    <xf numFmtId="0" fontId="3" fillId="0" borderId="0"/>
    <xf numFmtId="0" fontId="1" fillId="0" borderId="1">
      <alignment horizontal="left"/>
    </xf>
    <xf numFmtId="49" fontId="1" fillId="0" borderId="1"/>
    <xf numFmtId="49" fontId="1" fillId="0" borderId="2">
      <alignment horizontal="center" vertical="center" wrapText="1"/>
    </xf>
    <xf numFmtId="49" fontId="1" fillId="0" borderId="4">
      <alignment horizontal="center" vertical="center" wrapText="1"/>
    </xf>
    <xf numFmtId="49" fontId="1" fillId="0" borderId="5">
      <alignment horizontal="center" vertical="center" wrapText="1"/>
    </xf>
    <xf numFmtId="0" fontId="1" fillId="0" borderId="6">
      <alignment horizontal="left" wrapText="1"/>
    </xf>
    <xf numFmtId="49" fontId="1" fillId="0" borderId="7">
      <alignment horizontal="center" wrapText="1"/>
    </xf>
    <xf numFmtId="49" fontId="1" fillId="0" borderId="8">
      <alignment horizontal="center" wrapText="1"/>
    </xf>
    <xf numFmtId="4" fontId="1" fillId="0" borderId="4">
      <alignment horizontal="right"/>
    </xf>
    <xf numFmtId="0" fontId="1" fillId="0" borderId="9">
      <alignment horizontal="left" wrapText="1" indent="1"/>
    </xf>
    <xf numFmtId="49" fontId="1" fillId="0" borderId="10">
      <alignment horizontal="center" wrapText="1"/>
    </xf>
    <xf numFmtId="49" fontId="1" fillId="0" borderId="2">
      <alignment horizontal="center"/>
    </xf>
    <xf numFmtId="0" fontId="1" fillId="0" borderId="11">
      <alignment horizontal="left" wrapText="1" indent="2"/>
    </xf>
    <xf numFmtId="49" fontId="1" fillId="0" borderId="10">
      <alignment horizontal="center"/>
    </xf>
    <xf numFmtId="4" fontId="1" fillId="0" borderId="2">
      <alignment horizontal="right"/>
    </xf>
    <xf numFmtId="0" fontId="1" fillId="0" borderId="12"/>
    <xf numFmtId="0" fontId="1" fillId="0" borderId="13"/>
    <xf numFmtId="0" fontId="3" fillId="0" borderId="14">
      <alignment horizontal="left" wrapText="1"/>
    </xf>
    <xf numFmtId="0" fontId="1" fillId="0" borderId="15">
      <alignment horizontal="center" wrapText="1"/>
    </xf>
    <xf numFmtId="49" fontId="1" fillId="0" borderId="16">
      <alignment horizontal="center" wrapText="1"/>
    </xf>
    <xf numFmtId="4" fontId="1" fillId="0" borderId="8">
      <alignment horizontal="right"/>
    </xf>
  </cellStyleXfs>
  <cellXfs count="60">
    <xf numFmtId="0" fontId="0" fillId="0" borderId="0" xfId="0"/>
    <xf numFmtId="0" fontId="1" fillId="0" borderId="0" xfId="1" applyNumberFormat="1" applyAlignment="1" applyProtection="1">
      <alignment horizontal="left" vertical="center" wrapText="1"/>
    </xf>
    <xf numFmtId="49" fontId="1" fillId="0" borderId="0" xfId="2" applyNumberFormat="1" applyProtection="1">
      <alignment horizontal="center" wrapText="1"/>
    </xf>
    <xf numFmtId="49" fontId="1" fillId="0" borderId="0" xfId="3" applyNumberFormat="1" applyProtection="1">
      <alignment horizontal="center"/>
    </xf>
    <xf numFmtId="0" fontId="2" fillId="0" borderId="0" xfId="4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5" fillId="0" borderId="0" xfId="4" applyNumberFormat="1" applyFont="1" applyProtection="1"/>
    <xf numFmtId="0" fontId="5" fillId="0" borderId="0" xfId="4" applyNumberFormat="1" applyFont="1" applyAlignment="1" applyProtection="1">
      <alignment horizontal="right"/>
    </xf>
    <xf numFmtId="0" fontId="4" fillId="0" borderId="0" xfId="0" applyFont="1" applyAlignment="1" applyProtection="1">
      <alignment horizontal="center"/>
      <protection locked="0"/>
    </xf>
    <xf numFmtId="4" fontId="6" fillId="0" borderId="17" xfId="14" applyNumberFormat="1" applyFont="1" applyBorder="1" applyProtection="1">
      <alignment horizontal="right"/>
    </xf>
    <xf numFmtId="0" fontId="7" fillId="0" borderId="0" xfId="0" applyFont="1" applyProtection="1">
      <protection locked="0"/>
    </xf>
    <xf numFmtId="4" fontId="5" fillId="0" borderId="4" xfId="14" applyNumberFormat="1" applyFont="1" applyProtection="1">
      <alignment horizontal="right"/>
    </xf>
    <xf numFmtId="4" fontId="6" fillId="0" borderId="4" xfId="14" applyNumberFormat="1" applyFont="1" applyProtection="1">
      <alignment horizontal="right"/>
    </xf>
    <xf numFmtId="49" fontId="5" fillId="0" borderId="19" xfId="17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49" fontId="6" fillId="0" borderId="17" xfId="19" applyNumberFormat="1" applyFont="1" applyBorder="1" applyAlignment="1" applyProtection="1">
      <alignment horizontal="center" vertical="center"/>
    </xf>
    <xf numFmtId="49" fontId="6" fillId="0" borderId="19" xfId="17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49" fontId="5" fillId="0" borderId="17" xfId="19" applyNumberFormat="1" applyFont="1" applyBorder="1" applyAlignment="1" applyProtection="1">
      <alignment horizontal="center" vertical="center"/>
    </xf>
    <xf numFmtId="4" fontId="5" fillId="0" borderId="23" xfId="14" applyNumberFormat="1" applyFont="1" applyBorder="1" applyProtection="1">
      <alignment horizontal="right"/>
    </xf>
    <xf numFmtId="49" fontId="6" fillId="0" borderId="17" xfId="13" applyNumberFormat="1" applyFont="1" applyBorder="1" applyAlignment="1" applyProtection="1">
      <alignment horizontal="left" wrapText="1" indent="2"/>
    </xf>
    <xf numFmtId="49" fontId="6" fillId="0" borderId="17" xfId="12" applyNumberFormat="1" applyFont="1" applyBorder="1" applyProtection="1">
      <alignment horizontal="center" wrapText="1"/>
    </xf>
    <xf numFmtId="0" fontId="7" fillId="0" borderId="17" xfId="0" applyFont="1" applyBorder="1" applyProtection="1">
      <protection locked="0"/>
    </xf>
    <xf numFmtId="49" fontId="6" fillId="0" borderId="12" xfId="17" applyNumberFormat="1" applyFont="1" applyBorder="1" applyAlignment="1" applyProtection="1">
      <alignment horizontal="center" vertical="center"/>
    </xf>
    <xf numFmtId="49" fontId="5" fillId="0" borderId="22" xfId="19" applyNumberFormat="1" applyFont="1" applyBorder="1" applyAlignment="1" applyProtection="1">
      <alignment horizontal="center" vertical="center"/>
    </xf>
    <xf numFmtId="49" fontId="5" fillId="0" borderId="20" xfId="17" applyNumberFormat="1" applyFont="1" applyBorder="1" applyAlignment="1" applyProtection="1">
      <alignment horizontal="center" vertical="center"/>
    </xf>
    <xf numFmtId="0" fontId="6" fillId="0" borderId="18" xfId="18" applyNumberFormat="1" applyFont="1" applyBorder="1" applyAlignment="1" applyProtection="1">
      <alignment horizontal="left" vertical="center" wrapText="1"/>
    </xf>
    <xf numFmtId="0" fontId="5" fillId="0" borderId="18" xfId="18" applyNumberFormat="1" applyFont="1" applyBorder="1" applyAlignment="1" applyProtection="1">
      <alignment horizontal="left" vertical="center" wrapText="1"/>
    </xf>
    <xf numFmtId="0" fontId="5" fillId="0" borderId="21" xfId="18" applyNumberFormat="1" applyFont="1" applyBorder="1" applyAlignment="1" applyProtection="1">
      <alignment horizontal="left" vertical="center" wrapText="1"/>
    </xf>
    <xf numFmtId="4" fontId="6" fillId="0" borderId="17" xfId="20" applyNumberFormat="1" applyFont="1" applyBorder="1" applyAlignment="1" applyProtection="1"/>
    <xf numFmtId="4" fontId="5" fillId="0" borderId="4" xfId="20" applyNumberFormat="1" applyFont="1" applyBorder="1" applyAlignment="1" applyProtection="1"/>
    <xf numFmtId="4" fontId="5" fillId="0" borderId="2" xfId="20" applyNumberFormat="1" applyFont="1" applyAlignment="1" applyProtection="1"/>
    <xf numFmtId="4" fontId="6" fillId="0" borderId="2" xfId="20" applyNumberFormat="1" applyFont="1" applyAlignment="1" applyProtection="1"/>
    <xf numFmtId="4" fontId="5" fillId="0" borderId="3" xfId="20" applyNumberFormat="1" applyFont="1" applyBorder="1" applyAlignment="1" applyProtection="1"/>
    <xf numFmtId="4" fontId="6" fillId="0" borderId="17" xfId="14" applyNumberFormat="1" applyFont="1" applyBorder="1" applyAlignment="1" applyProtection="1"/>
    <xf numFmtId="0" fontId="5" fillId="0" borderId="0" xfId="6" applyNumberFormat="1" applyFont="1" applyBorder="1" applyAlignment="1" applyProtection="1">
      <alignment horizontal="left" vertical="center"/>
    </xf>
    <xf numFmtId="0" fontId="5" fillId="0" borderId="0" xfId="6" applyNumberFormat="1" applyFont="1" applyBorder="1" applyProtection="1">
      <alignment horizontal="left"/>
    </xf>
    <xf numFmtId="49" fontId="5" fillId="0" borderId="0" xfId="7" applyNumberFormat="1" applyFont="1" applyBorder="1" applyProtection="1"/>
    <xf numFmtId="49" fontId="5" fillId="0" borderId="4" xfId="8" applyNumberFormat="1" applyFont="1" applyBorder="1" applyAlignment="1" applyProtection="1">
      <alignment horizontal="center" vertical="center" wrapText="1"/>
    </xf>
    <xf numFmtId="49" fontId="5" fillId="0" borderId="23" xfId="8" applyNumberFormat="1" applyFont="1" applyBorder="1" applyAlignment="1" applyProtection="1">
      <alignment horizontal="center" vertical="center" wrapText="1"/>
    </xf>
    <xf numFmtId="49" fontId="5" fillId="0" borderId="23" xfId="10" applyNumberFormat="1" applyFont="1" applyBorder="1" applyAlignment="1" applyProtection="1">
      <alignment horizontal="center" vertical="center" wrapText="1"/>
    </xf>
    <xf numFmtId="0" fontId="5" fillId="0" borderId="0" xfId="5" applyNumberFormat="1" applyFont="1" applyAlignment="1" applyProtection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Alignment="1"/>
    <xf numFmtId="0" fontId="0" fillId="0" borderId="0" xfId="0" applyFont="1" applyAlignment="1">
      <alignment horizontal="center"/>
    </xf>
    <xf numFmtId="49" fontId="5" fillId="0" borderId="22" xfId="9" applyNumberFormat="1" applyFont="1" applyBorder="1" applyAlignment="1" applyProtection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49" fontId="5" fillId="0" borderId="22" xfId="8" applyNumberFormat="1" applyFont="1" applyBorder="1" applyAlignment="1" applyProtection="1">
      <alignment horizontal="center" vertical="center" wrapText="1"/>
    </xf>
    <xf numFmtId="49" fontId="5" fillId="0" borderId="24" xfId="8" applyFont="1" applyBorder="1" applyAlignment="1">
      <alignment horizontal="center" vertical="center" wrapText="1"/>
    </xf>
    <xf numFmtId="49" fontId="5" fillId="0" borderId="22" xfId="8" applyNumberFormat="1" applyFont="1" applyBorder="1" applyProtection="1">
      <alignment horizontal="center" vertical="center" wrapText="1"/>
    </xf>
    <xf numFmtId="49" fontId="5" fillId="0" borderId="24" xfId="8" applyFont="1" applyBorder="1">
      <alignment horizontal="center" vertical="center" wrapText="1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Protection="1">
      <protection locked="0"/>
    </xf>
  </cellXfs>
  <cellStyles count="27">
    <cellStyle name="xl22" xfId="5"/>
    <cellStyle name="xl27" xfId="4"/>
    <cellStyle name="xl28" xfId="8"/>
    <cellStyle name="xl30" xfId="15"/>
    <cellStyle name="xl31" xfId="18"/>
    <cellStyle name="xl35" xfId="12"/>
    <cellStyle name="xl37" xfId="19"/>
    <cellStyle name="xl43" xfId="17"/>
    <cellStyle name="xl44" xfId="9"/>
    <cellStyle name="xl45" xfId="10"/>
    <cellStyle name="xl46" xfId="20"/>
    <cellStyle name="xl81" xfId="3"/>
    <cellStyle name="xl82" xfId="1"/>
    <cellStyle name="xl83" xfId="6"/>
    <cellStyle name="xl84" xfId="11"/>
    <cellStyle name="xl85" xfId="21"/>
    <cellStyle name="xl86" xfId="23"/>
    <cellStyle name="xl87" xfId="2"/>
    <cellStyle name="xl88" xfId="16"/>
    <cellStyle name="xl89" xfId="22"/>
    <cellStyle name="xl90" xfId="24"/>
    <cellStyle name="xl92" xfId="13"/>
    <cellStyle name="xl93" xfId="25"/>
    <cellStyle name="xl94" xfId="7"/>
    <cellStyle name="xl95" xfId="14"/>
    <cellStyle name="xl96" xfId="2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view="pageBreakPreview" zoomScaleNormal="100" zoomScaleSheetLayoutView="100" workbookViewId="0">
      <pane ySplit="1" topLeftCell="A2" activePane="bottomLeft" state="frozen"/>
      <selection pane="bottomLeft" activeCell="F16" sqref="F16"/>
    </sheetView>
  </sheetViews>
  <sheetFormatPr defaultColWidth="9.140625" defaultRowHeight="15" x14ac:dyDescent="0.25"/>
  <cols>
    <col min="1" max="1" width="53.85546875" style="6" customWidth="1"/>
    <col min="2" max="2" width="7.28515625" style="5" customWidth="1"/>
    <col min="3" max="3" width="9.5703125" style="5" customWidth="1"/>
    <col min="4" max="4" width="16.28515625" style="5" customWidth="1"/>
    <col min="5" max="5" width="16.42578125" style="5" customWidth="1"/>
    <col min="6" max="6" width="18.5703125" style="5" customWidth="1"/>
    <col min="7" max="16384" width="9.140625" style="5"/>
  </cols>
  <sheetData>
    <row r="1" spans="1:7" s="8" customFormat="1" ht="20.25" customHeight="1" x14ac:dyDescent="0.25">
      <c r="A1" s="58"/>
      <c r="B1" s="59"/>
      <c r="C1" s="59"/>
      <c r="D1" s="55" t="s">
        <v>77</v>
      </c>
      <c r="E1" s="47"/>
      <c r="F1" s="47"/>
      <c r="G1" s="47"/>
    </row>
    <row r="2" spans="1:7" s="8" customFormat="1" ht="15.75" customHeight="1" x14ac:dyDescent="0.25">
      <c r="A2" s="7"/>
      <c r="D2" s="56" t="s">
        <v>76</v>
      </c>
      <c r="E2" s="47"/>
      <c r="F2" s="47"/>
      <c r="G2" s="47"/>
    </row>
    <row r="3" spans="1:7" s="8" customFormat="1" ht="15" customHeight="1" x14ac:dyDescent="0.25">
      <c r="A3" s="7"/>
      <c r="D3" s="57" t="s">
        <v>46</v>
      </c>
      <c r="E3" s="47"/>
      <c r="F3" s="47"/>
      <c r="G3" s="47"/>
    </row>
    <row r="5" spans="1:7" ht="6" customHeight="1" x14ac:dyDescent="0.25"/>
    <row r="6" spans="1:7" ht="6.75" customHeight="1" x14ac:dyDescent="0.25"/>
    <row r="7" spans="1:7" ht="7.5" customHeight="1" x14ac:dyDescent="0.25">
      <c r="A7" s="1"/>
      <c r="B7" s="2"/>
      <c r="C7" s="3"/>
      <c r="D7" s="3"/>
      <c r="E7" s="4"/>
      <c r="F7" s="4"/>
    </row>
    <row r="8" spans="1:7" ht="19.5" customHeight="1" x14ac:dyDescent="0.25">
      <c r="A8" s="44" t="s">
        <v>68</v>
      </c>
      <c r="B8" s="45"/>
      <c r="C8" s="45"/>
      <c r="D8" s="45"/>
      <c r="E8" s="46"/>
      <c r="F8" s="47"/>
    </row>
    <row r="9" spans="1:7" ht="17.25" customHeight="1" x14ac:dyDescent="0.25">
      <c r="A9" s="44" t="s">
        <v>48</v>
      </c>
      <c r="B9" s="48"/>
      <c r="C9" s="48"/>
      <c r="D9" s="46"/>
      <c r="E9" s="46"/>
      <c r="F9" s="47"/>
    </row>
    <row r="10" spans="1:7" s="8" customFormat="1" ht="15.75" customHeight="1" x14ac:dyDescent="0.2">
      <c r="A10" s="38"/>
      <c r="B10" s="39"/>
      <c r="C10" s="39"/>
      <c r="D10" s="40"/>
      <c r="E10" s="9"/>
      <c r="F10" s="10" t="s">
        <v>47</v>
      </c>
    </row>
    <row r="11" spans="1:7" s="8" customFormat="1" ht="11.45" customHeight="1" x14ac:dyDescent="0.2">
      <c r="A11" s="51" t="s">
        <v>0</v>
      </c>
      <c r="B11" s="53" t="s">
        <v>49</v>
      </c>
      <c r="C11" s="53" t="s">
        <v>50</v>
      </c>
      <c r="D11" s="51" t="s">
        <v>75</v>
      </c>
      <c r="E11" s="49" t="s">
        <v>74</v>
      </c>
      <c r="F11" s="49" t="s">
        <v>73</v>
      </c>
    </row>
    <row r="12" spans="1:7" s="8" customFormat="1" ht="71.25" customHeight="1" x14ac:dyDescent="0.2">
      <c r="A12" s="52"/>
      <c r="B12" s="54"/>
      <c r="C12" s="54"/>
      <c r="D12" s="50"/>
      <c r="E12" s="50"/>
      <c r="F12" s="50"/>
    </row>
    <row r="13" spans="1:7" s="11" customFormat="1" ht="11.45" customHeight="1" x14ac:dyDescent="0.2">
      <c r="A13" s="41" t="s">
        <v>1</v>
      </c>
      <c r="B13" s="42" t="s">
        <v>2</v>
      </c>
      <c r="C13" s="41" t="s">
        <v>3</v>
      </c>
      <c r="D13" s="43" t="s">
        <v>4</v>
      </c>
      <c r="E13" s="43" t="s">
        <v>66</v>
      </c>
      <c r="F13" s="43" t="s">
        <v>67</v>
      </c>
    </row>
    <row r="14" spans="1:7" s="13" customFormat="1" ht="27.75" customHeight="1" x14ac:dyDescent="0.2">
      <c r="A14" s="29" t="s">
        <v>5</v>
      </c>
      <c r="B14" s="18" t="s">
        <v>51</v>
      </c>
      <c r="C14" s="26" t="s">
        <v>52</v>
      </c>
      <c r="D14" s="32">
        <f>D15+D16+D17+D18+D19+D20+D21+D22</f>
        <v>185905134.47</v>
      </c>
      <c r="E14" s="32">
        <f>E15+E16+E17+E18+E19+E20+E21+E22</f>
        <v>162597638.37</v>
      </c>
      <c r="F14" s="12">
        <f>E14/D14*100</f>
        <v>87.46269371932749</v>
      </c>
    </row>
    <row r="15" spans="1:7" s="8" customFormat="1" ht="36.75" customHeight="1" x14ac:dyDescent="0.2">
      <c r="A15" s="30" t="s">
        <v>6</v>
      </c>
      <c r="B15" s="21" t="s">
        <v>51</v>
      </c>
      <c r="C15" s="16" t="s">
        <v>53</v>
      </c>
      <c r="D15" s="33">
        <v>3727235.73</v>
      </c>
      <c r="E15" s="33">
        <v>3696039.52</v>
      </c>
      <c r="F15" s="14">
        <f t="shared" ref="F15:F26" si="0">E15/D15*100</f>
        <v>99.163020204252021</v>
      </c>
    </row>
    <row r="16" spans="1:7" s="8" customFormat="1" ht="48" customHeight="1" x14ac:dyDescent="0.2">
      <c r="A16" s="30" t="s">
        <v>7</v>
      </c>
      <c r="B16" s="21" t="s">
        <v>51</v>
      </c>
      <c r="C16" s="16" t="s">
        <v>54</v>
      </c>
      <c r="D16" s="34">
        <v>5700315</v>
      </c>
      <c r="E16" s="34">
        <v>5000216.1100000003</v>
      </c>
      <c r="F16" s="14">
        <f t="shared" si="0"/>
        <v>87.718242062061492</v>
      </c>
    </row>
    <row r="17" spans="1:6" s="8" customFormat="1" ht="49.5" customHeight="1" x14ac:dyDescent="0.2">
      <c r="A17" s="30" t="s">
        <v>8</v>
      </c>
      <c r="B17" s="21" t="s">
        <v>51</v>
      </c>
      <c r="C17" s="16" t="s">
        <v>55</v>
      </c>
      <c r="D17" s="34">
        <v>19152708.050000001</v>
      </c>
      <c r="E17" s="34">
        <v>17411148.489999998</v>
      </c>
      <c r="F17" s="14">
        <f t="shared" si="0"/>
        <v>90.906980070632869</v>
      </c>
    </row>
    <row r="18" spans="1:6" s="8" customFormat="1" ht="25.5" customHeight="1" x14ac:dyDescent="0.2">
      <c r="A18" s="30" t="s">
        <v>9</v>
      </c>
      <c r="B18" s="21" t="s">
        <v>51</v>
      </c>
      <c r="C18" s="16" t="s">
        <v>56</v>
      </c>
      <c r="D18" s="34">
        <v>18260</v>
      </c>
      <c r="E18" s="34">
        <v>18260</v>
      </c>
      <c r="F18" s="14">
        <f t="shared" si="0"/>
        <v>100</v>
      </c>
    </row>
    <row r="19" spans="1:6" s="8" customFormat="1" ht="47.25" customHeight="1" x14ac:dyDescent="0.2">
      <c r="A19" s="30" t="s">
        <v>10</v>
      </c>
      <c r="B19" s="21" t="s">
        <v>51</v>
      </c>
      <c r="C19" s="16" t="s">
        <v>57</v>
      </c>
      <c r="D19" s="34">
        <v>10512547.189999999</v>
      </c>
      <c r="E19" s="34">
        <v>9002289.9399999995</v>
      </c>
      <c r="F19" s="14">
        <f t="shared" si="0"/>
        <v>85.633764845910761</v>
      </c>
    </row>
    <row r="20" spans="1:6" s="8" customFormat="1" ht="25.5" customHeight="1" x14ac:dyDescent="0.2">
      <c r="A20" s="30" t="s">
        <v>69</v>
      </c>
      <c r="B20" s="21" t="s">
        <v>51</v>
      </c>
      <c r="C20" s="16" t="s">
        <v>63</v>
      </c>
      <c r="D20" s="34">
        <v>1070300</v>
      </c>
      <c r="E20" s="34">
        <v>1070300</v>
      </c>
      <c r="F20" s="14">
        <f t="shared" si="0"/>
        <v>100</v>
      </c>
    </row>
    <row r="21" spans="1:6" s="8" customFormat="1" ht="23.25" customHeight="1" x14ac:dyDescent="0.2">
      <c r="A21" s="30" t="s">
        <v>11</v>
      </c>
      <c r="B21" s="21" t="s">
        <v>51</v>
      </c>
      <c r="C21" s="16" t="s">
        <v>58</v>
      </c>
      <c r="D21" s="34">
        <v>10280719.5</v>
      </c>
      <c r="E21" s="34">
        <v>0</v>
      </c>
      <c r="F21" s="14">
        <f t="shared" si="0"/>
        <v>0</v>
      </c>
    </row>
    <row r="22" spans="1:6" s="8" customFormat="1" ht="23.25" customHeight="1" x14ac:dyDescent="0.2">
      <c r="A22" s="30" t="s">
        <v>12</v>
      </c>
      <c r="B22" s="21" t="s">
        <v>51</v>
      </c>
      <c r="C22" s="16" t="s">
        <v>59</v>
      </c>
      <c r="D22" s="34">
        <v>135443049</v>
      </c>
      <c r="E22" s="34">
        <v>126399384.31</v>
      </c>
      <c r="F22" s="14">
        <f t="shared" si="0"/>
        <v>93.322902314462809</v>
      </c>
    </row>
    <row r="23" spans="1:6" s="13" customFormat="1" ht="25.5" customHeight="1" x14ac:dyDescent="0.2">
      <c r="A23" s="29" t="s">
        <v>13</v>
      </c>
      <c r="B23" s="18" t="s">
        <v>53</v>
      </c>
      <c r="C23" s="19" t="s">
        <v>52</v>
      </c>
      <c r="D23" s="35">
        <f>D24</f>
        <v>598758</v>
      </c>
      <c r="E23" s="35">
        <f>E24</f>
        <v>598758</v>
      </c>
      <c r="F23" s="15">
        <f t="shared" si="0"/>
        <v>100</v>
      </c>
    </row>
    <row r="24" spans="1:6" s="8" customFormat="1" ht="25.5" customHeight="1" x14ac:dyDescent="0.2">
      <c r="A24" s="30" t="s">
        <v>14</v>
      </c>
      <c r="B24" s="21" t="s">
        <v>53</v>
      </c>
      <c r="C24" s="16" t="s">
        <v>54</v>
      </c>
      <c r="D24" s="34">
        <v>598758</v>
      </c>
      <c r="E24" s="34">
        <v>598758</v>
      </c>
      <c r="F24" s="14">
        <f t="shared" si="0"/>
        <v>100</v>
      </c>
    </row>
    <row r="25" spans="1:6" s="8" customFormat="1" ht="32.25" customHeight="1" x14ac:dyDescent="0.2">
      <c r="A25" s="29" t="s">
        <v>70</v>
      </c>
      <c r="B25" s="18" t="s">
        <v>54</v>
      </c>
      <c r="C25" s="19" t="s">
        <v>52</v>
      </c>
      <c r="D25" s="35">
        <f>D26</f>
        <v>94000</v>
      </c>
      <c r="E25" s="35">
        <f>E26</f>
        <v>94000</v>
      </c>
      <c r="F25" s="15">
        <f t="shared" si="0"/>
        <v>100</v>
      </c>
    </row>
    <row r="26" spans="1:6" s="8" customFormat="1" ht="34.5" customHeight="1" x14ac:dyDescent="0.2">
      <c r="A26" s="30" t="s">
        <v>71</v>
      </c>
      <c r="B26" s="21" t="s">
        <v>54</v>
      </c>
      <c r="C26" s="16" t="s">
        <v>64</v>
      </c>
      <c r="D26" s="34">
        <v>94000</v>
      </c>
      <c r="E26" s="34">
        <v>94000</v>
      </c>
      <c r="F26" s="14">
        <f t="shared" si="0"/>
        <v>100</v>
      </c>
    </row>
    <row r="27" spans="1:6" s="13" customFormat="1" ht="24.75" customHeight="1" x14ac:dyDescent="0.2">
      <c r="A27" s="29" t="s">
        <v>15</v>
      </c>
      <c r="B27" s="18" t="s">
        <v>55</v>
      </c>
      <c r="C27" s="19" t="s">
        <v>52</v>
      </c>
      <c r="D27" s="35">
        <f>D28+D29+D30+D31+D32</f>
        <v>278975060.03999996</v>
      </c>
      <c r="E27" s="35">
        <f>E28+E29+E30+E31+E32</f>
        <v>277161757.19</v>
      </c>
      <c r="F27" s="15">
        <f t="shared" ref="F27:F40" si="1">E27/D27*100</f>
        <v>99.350012560355765</v>
      </c>
    </row>
    <row r="28" spans="1:6" s="8" customFormat="1" ht="24.75" customHeight="1" x14ac:dyDescent="0.2">
      <c r="A28" s="30" t="s">
        <v>16</v>
      </c>
      <c r="B28" s="21" t="s">
        <v>55</v>
      </c>
      <c r="C28" s="16" t="s">
        <v>56</v>
      </c>
      <c r="D28" s="34">
        <v>2611240.6</v>
      </c>
      <c r="E28" s="34">
        <v>2187132.5499999998</v>
      </c>
      <c r="F28" s="14">
        <f t="shared" si="1"/>
        <v>83.758369489199879</v>
      </c>
    </row>
    <row r="29" spans="1:6" s="8" customFormat="1" ht="23.25" customHeight="1" x14ac:dyDescent="0.2">
      <c r="A29" s="30" t="s">
        <v>17</v>
      </c>
      <c r="B29" s="21" t="s">
        <v>55</v>
      </c>
      <c r="C29" s="16" t="s">
        <v>60</v>
      </c>
      <c r="D29" s="34">
        <v>7669265.0499999998</v>
      </c>
      <c r="E29" s="34">
        <v>7406542.5599999996</v>
      </c>
      <c r="F29" s="14">
        <f t="shared" si="1"/>
        <v>96.574345934230038</v>
      </c>
    </row>
    <row r="30" spans="1:6" s="8" customFormat="1" ht="25.5" customHeight="1" x14ac:dyDescent="0.2">
      <c r="A30" s="30" t="s">
        <v>18</v>
      </c>
      <c r="B30" s="21" t="s">
        <v>55</v>
      </c>
      <c r="C30" s="16" t="s">
        <v>61</v>
      </c>
      <c r="D30" s="34">
        <v>257846554.38999999</v>
      </c>
      <c r="E30" s="34">
        <v>256903082.08000001</v>
      </c>
      <c r="F30" s="14">
        <f t="shared" si="1"/>
        <v>99.634095436244237</v>
      </c>
    </row>
    <row r="31" spans="1:6" s="8" customFormat="1" ht="25.5" customHeight="1" x14ac:dyDescent="0.2">
      <c r="A31" s="30" t="s">
        <v>72</v>
      </c>
      <c r="B31" s="21" t="s">
        <v>55</v>
      </c>
      <c r="C31" s="16" t="s">
        <v>64</v>
      </c>
      <c r="D31" s="34">
        <v>10500000</v>
      </c>
      <c r="E31" s="34">
        <v>10500000</v>
      </c>
      <c r="F31" s="14">
        <f t="shared" si="1"/>
        <v>100</v>
      </c>
    </row>
    <row r="32" spans="1:6" s="8" customFormat="1" ht="22.5" customHeight="1" x14ac:dyDescent="0.2">
      <c r="A32" s="30" t="s">
        <v>19</v>
      </c>
      <c r="B32" s="21" t="s">
        <v>55</v>
      </c>
      <c r="C32" s="16" t="s">
        <v>62</v>
      </c>
      <c r="D32" s="34">
        <v>348000</v>
      </c>
      <c r="E32" s="34">
        <v>165000</v>
      </c>
      <c r="F32" s="14">
        <f t="shared" si="1"/>
        <v>47.413793103448278</v>
      </c>
    </row>
    <row r="33" spans="1:6" s="13" customFormat="1" ht="23.25" customHeight="1" x14ac:dyDescent="0.2">
      <c r="A33" s="29" t="s">
        <v>20</v>
      </c>
      <c r="B33" s="18" t="s">
        <v>56</v>
      </c>
      <c r="C33" s="19" t="s">
        <v>52</v>
      </c>
      <c r="D33" s="35">
        <f>D34+D35+D36+D37</f>
        <v>105963037.23999999</v>
      </c>
      <c r="E33" s="35">
        <f>E34+E35+E36+E37</f>
        <v>103722441.48</v>
      </c>
      <c r="F33" s="15">
        <f t="shared" si="1"/>
        <v>97.885493075358738</v>
      </c>
    </row>
    <row r="34" spans="1:6" s="8" customFormat="1" ht="24" customHeight="1" x14ac:dyDescent="0.2">
      <c r="A34" s="30" t="s">
        <v>21</v>
      </c>
      <c r="B34" s="21" t="s">
        <v>56</v>
      </c>
      <c r="C34" s="16" t="s">
        <v>51</v>
      </c>
      <c r="D34" s="34">
        <v>723956.78</v>
      </c>
      <c r="E34" s="34">
        <v>721507.13</v>
      </c>
      <c r="F34" s="14">
        <f t="shared" si="1"/>
        <v>99.661630353126867</v>
      </c>
    </row>
    <row r="35" spans="1:6" s="8" customFormat="1" ht="23.25" customHeight="1" x14ac:dyDescent="0.2">
      <c r="A35" s="30" t="s">
        <v>22</v>
      </c>
      <c r="B35" s="21" t="s">
        <v>56</v>
      </c>
      <c r="C35" s="16" t="s">
        <v>53</v>
      </c>
      <c r="D35" s="34">
        <v>30251017.399999999</v>
      </c>
      <c r="E35" s="34">
        <v>30003912.239999998</v>
      </c>
      <c r="F35" s="14">
        <f t="shared" si="1"/>
        <v>99.183150911149184</v>
      </c>
    </row>
    <row r="36" spans="1:6" s="8" customFormat="1" ht="26.25" customHeight="1" x14ac:dyDescent="0.2">
      <c r="A36" s="30" t="s">
        <v>23</v>
      </c>
      <c r="B36" s="21" t="s">
        <v>56</v>
      </c>
      <c r="C36" s="16" t="s">
        <v>54</v>
      </c>
      <c r="D36" s="34">
        <v>74967192.890000001</v>
      </c>
      <c r="E36" s="34">
        <v>72976151.939999998</v>
      </c>
      <c r="F36" s="14">
        <f t="shared" si="1"/>
        <v>97.344116975379507</v>
      </c>
    </row>
    <row r="37" spans="1:6" s="8" customFormat="1" ht="24.75" customHeight="1" x14ac:dyDescent="0.2">
      <c r="A37" s="30" t="s">
        <v>24</v>
      </c>
      <c r="B37" s="21" t="s">
        <v>56</v>
      </c>
      <c r="C37" s="16" t="s">
        <v>56</v>
      </c>
      <c r="D37" s="34">
        <v>20870.169999999998</v>
      </c>
      <c r="E37" s="34">
        <v>20870.169999999998</v>
      </c>
      <c r="F37" s="14">
        <f t="shared" si="1"/>
        <v>100</v>
      </c>
    </row>
    <row r="38" spans="1:6" s="13" customFormat="1" ht="24.75" customHeight="1" x14ac:dyDescent="0.2">
      <c r="A38" s="29" t="s">
        <v>25</v>
      </c>
      <c r="B38" s="18" t="s">
        <v>63</v>
      </c>
      <c r="C38" s="19" t="s">
        <v>52</v>
      </c>
      <c r="D38" s="35">
        <f>D39+D40+D41+D42+D43+D44</f>
        <v>558731185.31999993</v>
      </c>
      <c r="E38" s="35">
        <f>E39+E40+E41+E42+E43+E44</f>
        <v>555466463.38</v>
      </c>
      <c r="F38" s="15">
        <f t="shared" si="1"/>
        <v>99.41569004455512</v>
      </c>
    </row>
    <row r="39" spans="1:6" s="8" customFormat="1" ht="24.75" customHeight="1" x14ac:dyDescent="0.2">
      <c r="A39" s="30" t="s">
        <v>26</v>
      </c>
      <c r="B39" s="21" t="s">
        <v>63</v>
      </c>
      <c r="C39" s="16" t="s">
        <v>51</v>
      </c>
      <c r="D39" s="34">
        <v>112391503.56</v>
      </c>
      <c r="E39" s="34">
        <v>112391503.56</v>
      </c>
      <c r="F39" s="14">
        <f t="shared" si="1"/>
        <v>100</v>
      </c>
    </row>
    <row r="40" spans="1:6" s="8" customFormat="1" ht="25.5" customHeight="1" x14ac:dyDescent="0.2">
      <c r="A40" s="30" t="s">
        <v>27</v>
      </c>
      <c r="B40" s="21" t="s">
        <v>63</v>
      </c>
      <c r="C40" s="16" t="s">
        <v>53</v>
      </c>
      <c r="D40" s="34">
        <v>344585301.14999998</v>
      </c>
      <c r="E40" s="34">
        <v>344585301.14999998</v>
      </c>
      <c r="F40" s="14">
        <f t="shared" si="1"/>
        <v>100</v>
      </c>
    </row>
    <row r="41" spans="1:6" s="8" customFormat="1" ht="24.75" customHeight="1" x14ac:dyDescent="0.2">
      <c r="A41" s="30" t="s">
        <v>28</v>
      </c>
      <c r="B41" s="21" t="s">
        <v>63</v>
      </c>
      <c r="C41" s="16" t="s">
        <v>54</v>
      </c>
      <c r="D41" s="34">
        <v>75725324.819999993</v>
      </c>
      <c r="E41" s="34">
        <v>72947257.219999999</v>
      </c>
      <c r="F41" s="14">
        <f t="shared" ref="F41:F46" si="2">E41/D41*100</f>
        <v>96.331388994892407</v>
      </c>
    </row>
    <row r="42" spans="1:6" s="8" customFormat="1" ht="35.25" customHeight="1" x14ac:dyDescent="0.2">
      <c r="A42" s="30" t="s">
        <v>29</v>
      </c>
      <c r="B42" s="21" t="s">
        <v>63</v>
      </c>
      <c r="C42" s="16" t="s">
        <v>56</v>
      </c>
      <c r="D42" s="34">
        <v>148000</v>
      </c>
      <c r="E42" s="34">
        <v>147960</v>
      </c>
      <c r="F42" s="14">
        <f t="shared" si="2"/>
        <v>99.972972972972968</v>
      </c>
    </row>
    <row r="43" spans="1:6" s="8" customFormat="1" ht="26.25" customHeight="1" x14ac:dyDescent="0.2">
      <c r="A43" s="30" t="s">
        <v>30</v>
      </c>
      <c r="B43" s="21" t="s">
        <v>63</v>
      </c>
      <c r="C43" s="16" t="s">
        <v>63</v>
      </c>
      <c r="D43" s="34">
        <v>136245</v>
      </c>
      <c r="E43" s="34">
        <v>136245</v>
      </c>
      <c r="F43" s="14">
        <f t="shared" si="2"/>
        <v>100</v>
      </c>
    </row>
    <row r="44" spans="1:6" s="8" customFormat="1" ht="24.75" customHeight="1" x14ac:dyDescent="0.2">
      <c r="A44" s="30" t="s">
        <v>31</v>
      </c>
      <c r="B44" s="21" t="s">
        <v>63</v>
      </c>
      <c r="C44" s="16" t="s">
        <v>61</v>
      </c>
      <c r="D44" s="34">
        <v>25744810.789999999</v>
      </c>
      <c r="E44" s="34">
        <v>25258196.449999999</v>
      </c>
      <c r="F44" s="14">
        <f t="shared" si="2"/>
        <v>98.109854665589481</v>
      </c>
    </row>
    <row r="45" spans="1:6" s="13" customFormat="1" ht="24" customHeight="1" x14ac:dyDescent="0.2">
      <c r="A45" s="29" t="s">
        <v>32</v>
      </c>
      <c r="B45" s="18" t="s">
        <v>60</v>
      </c>
      <c r="C45" s="19" t="s">
        <v>52</v>
      </c>
      <c r="D45" s="35">
        <f>D46+D47</f>
        <v>80489693.180000007</v>
      </c>
      <c r="E45" s="35">
        <f>E46+E47</f>
        <v>78121450.930000007</v>
      </c>
      <c r="F45" s="15">
        <f t="shared" si="2"/>
        <v>97.057707444972024</v>
      </c>
    </row>
    <row r="46" spans="1:6" s="8" customFormat="1" ht="24" customHeight="1" x14ac:dyDescent="0.2">
      <c r="A46" s="30" t="s">
        <v>33</v>
      </c>
      <c r="B46" s="21" t="s">
        <v>60</v>
      </c>
      <c r="C46" s="16" t="s">
        <v>51</v>
      </c>
      <c r="D46" s="34">
        <v>59879255.130000003</v>
      </c>
      <c r="E46" s="34">
        <v>59170620.600000001</v>
      </c>
      <c r="F46" s="14">
        <f t="shared" si="2"/>
        <v>98.816560879954949</v>
      </c>
    </row>
    <row r="47" spans="1:6" s="17" customFormat="1" ht="21.75" customHeight="1" x14ac:dyDescent="0.2">
      <c r="A47" s="30" t="s">
        <v>34</v>
      </c>
      <c r="B47" s="21" t="s">
        <v>60</v>
      </c>
      <c r="C47" s="16" t="s">
        <v>55</v>
      </c>
      <c r="D47" s="34">
        <v>20610438.050000001</v>
      </c>
      <c r="E47" s="34">
        <v>18950830.329999998</v>
      </c>
      <c r="F47" s="14">
        <f t="shared" ref="F47:F56" si="3">E47/D47*100</f>
        <v>91.947731940612471</v>
      </c>
    </row>
    <row r="48" spans="1:6" s="20" customFormat="1" ht="23.25" customHeight="1" x14ac:dyDescent="0.2">
      <c r="A48" s="29" t="s">
        <v>35</v>
      </c>
      <c r="B48" s="18" t="s">
        <v>61</v>
      </c>
      <c r="C48" s="19" t="s">
        <v>52</v>
      </c>
      <c r="D48" s="35">
        <f>D49</f>
        <v>270000</v>
      </c>
      <c r="E48" s="35">
        <f>E49</f>
        <v>105000</v>
      </c>
      <c r="F48" s="15">
        <f t="shared" si="3"/>
        <v>38.888888888888893</v>
      </c>
    </row>
    <row r="49" spans="1:6" s="17" customFormat="1" ht="23.25" customHeight="1" x14ac:dyDescent="0.2">
      <c r="A49" s="30" t="s">
        <v>36</v>
      </c>
      <c r="B49" s="21" t="s">
        <v>61</v>
      </c>
      <c r="C49" s="16" t="s">
        <v>61</v>
      </c>
      <c r="D49" s="34">
        <v>270000</v>
      </c>
      <c r="E49" s="34">
        <v>105000</v>
      </c>
      <c r="F49" s="14">
        <f t="shared" si="3"/>
        <v>38.888888888888893</v>
      </c>
    </row>
    <row r="50" spans="1:6" s="20" customFormat="1" ht="22.5" customHeight="1" x14ac:dyDescent="0.2">
      <c r="A50" s="29" t="s">
        <v>37</v>
      </c>
      <c r="B50" s="18" t="s">
        <v>64</v>
      </c>
      <c r="C50" s="19" t="s">
        <v>52</v>
      </c>
      <c r="D50" s="35">
        <f>D51+D52+D53+D54</f>
        <v>54136277.039999999</v>
      </c>
      <c r="E50" s="35">
        <f>E51+E52+E53+E54</f>
        <v>53201674.469999999</v>
      </c>
      <c r="F50" s="15">
        <f t="shared" si="3"/>
        <v>98.27361129892725</v>
      </c>
    </row>
    <row r="51" spans="1:6" s="17" customFormat="1" ht="22.5" customHeight="1" x14ac:dyDescent="0.2">
      <c r="A51" s="30" t="s">
        <v>38</v>
      </c>
      <c r="B51" s="21" t="s">
        <v>64</v>
      </c>
      <c r="C51" s="16" t="s">
        <v>51</v>
      </c>
      <c r="D51" s="34">
        <v>3023265.56</v>
      </c>
      <c r="E51" s="34">
        <v>3023265.56</v>
      </c>
      <c r="F51" s="14">
        <f t="shared" si="3"/>
        <v>100</v>
      </c>
    </row>
    <row r="52" spans="1:6" s="17" customFormat="1" ht="22.5" customHeight="1" x14ac:dyDescent="0.2">
      <c r="A52" s="30" t="s">
        <v>39</v>
      </c>
      <c r="B52" s="21" t="s">
        <v>64</v>
      </c>
      <c r="C52" s="16" t="s">
        <v>54</v>
      </c>
      <c r="D52" s="34">
        <v>2702000</v>
      </c>
      <c r="E52" s="34">
        <v>2690619.75</v>
      </c>
      <c r="F52" s="14">
        <f t="shared" si="3"/>
        <v>99.578821243523322</v>
      </c>
    </row>
    <row r="53" spans="1:6" s="8" customFormat="1" ht="24.75" customHeight="1" x14ac:dyDescent="0.2">
      <c r="A53" s="30" t="s">
        <v>40</v>
      </c>
      <c r="B53" s="21" t="s">
        <v>64</v>
      </c>
      <c r="C53" s="16" t="s">
        <v>55</v>
      </c>
      <c r="D53" s="34">
        <v>45528128.479999997</v>
      </c>
      <c r="E53" s="34">
        <v>44704906.159999996</v>
      </c>
      <c r="F53" s="14">
        <f t="shared" si="3"/>
        <v>98.191837996675773</v>
      </c>
    </row>
    <row r="54" spans="1:6" s="8" customFormat="1" ht="24.75" customHeight="1" x14ac:dyDescent="0.2">
      <c r="A54" s="30" t="s">
        <v>41</v>
      </c>
      <c r="B54" s="21" t="s">
        <v>64</v>
      </c>
      <c r="C54" s="16" t="s">
        <v>57</v>
      </c>
      <c r="D54" s="34">
        <v>2882883</v>
      </c>
      <c r="E54" s="34">
        <v>2782883</v>
      </c>
      <c r="F54" s="14">
        <f t="shared" si="3"/>
        <v>96.531250140917962</v>
      </c>
    </row>
    <row r="55" spans="1:6" s="13" customFormat="1" ht="22.5" customHeight="1" x14ac:dyDescent="0.2">
      <c r="A55" s="29" t="s">
        <v>42</v>
      </c>
      <c r="B55" s="18" t="s">
        <v>58</v>
      </c>
      <c r="C55" s="19" t="s">
        <v>52</v>
      </c>
      <c r="D55" s="35">
        <f>D56</f>
        <v>13835575.640000001</v>
      </c>
      <c r="E55" s="35">
        <f>E56</f>
        <v>10257202.539999999</v>
      </c>
      <c r="F55" s="15">
        <f t="shared" si="3"/>
        <v>74.136434991150097</v>
      </c>
    </row>
    <row r="56" spans="1:6" s="8" customFormat="1" ht="22.5" customHeight="1" x14ac:dyDescent="0.2">
      <c r="A56" s="30" t="s">
        <v>43</v>
      </c>
      <c r="B56" s="21" t="s">
        <v>58</v>
      </c>
      <c r="C56" s="16" t="s">
        <v>53</v>
      </c>
      <c r="D56" s="34">
        <v>13835575.640000001</v>
      </c>
      <c r="E56" s="34">
        <v>10257202.539999999</v>
      </c>
      <c r="F56" s="14">
        <f t="shared" si="3"/>
        <v>74.136434991150097</v>
      </c>
    </row>
    <row r="57" spans="1:6" s="13" customFormat="1" ht="23.25" customHeight="1" x14ac:dyDescent="0.2">
      <c r="A57" s="29" t="s">
        <v>44</v>
      </c>
      <c r="B57" s="18" t="s">
        <v>62</v>
      </c>
      <c r="C57" s="19" t="s">
        <v>52</v>
      </c>
      <c r="D57" s="35">
        <f>D58</f>
        <v>6071204</v>
      </c>
      <c r="E57" s="35">
        <f>E58</f>
        <v>6071204</v>
      </c>
      <c r="F57" s="15">
        <f t="shared" ref="F57:F59" si="4">E57/D57*100</f>
        <v>100</v>
      </c>
    </row>
    <row r="58" spans="1:6" s="8" customFormat="1" ht="23.25" customHeight="1" x14ac:dyDescent="0.2">
      <c r="A58" s="31" t="s">
        <v>45</v>
      </c>
      <c r="B58" s="27" t="s">
        <v>62</v>
      </c>
      <c r="C58" s="28" t="s">
        <v>53</v>
      </c>
      <c r="D58" s="36">
        <v>6071204</v>
      </c>
      <c r="E58" s="36">
        <v>6071204</v>
      </c>
      <c r="F58" s="22">
        <f t="shared" si="4"/>
        <v>100</v>
      </c>
    </row>
    <row r="59" spans="1:6" s="13" customFormat="1" ht="24" customHeight="1" x14ac:dyDescent="0.2">
      <c r="A59" s="23" t="s">
        <v>65</v>
      </c>
      <c r="B59" s="24"/>
      <c r="C59" s="25"/>
      <c r="D59" s="37">
        <f>D14+D23+D25+D27+D33+D38+D45+D48+D50+D55+D57</f>
        <v>1285069924.9300001</v>
      </c>
      <c r="E59" s="37">
        <f>E14+E23+E25+E27+E33+E38+E45+E48+E50+E55+E57</f>
        <v>1247397590.3600001</v>
      </c>
      <c r="F59" s="12">
        <f t="shared" si="4"/>
        <v>97.068460335179665</v>
      </c>
    </row>
  </sheetData>
  <mergeCells count="11">
    <mergeCell ref="A8:F8"/>
    <mergeCell ref="A9:F9"/>
    <mergeCell ref="F11:F12"/>
    <mergeCell ref="A11:A12"/>
    <mergeCell ref="B11:B12"/>
    <mergeCell ref="C11:C12"/>
    <mergeCell ref="D11:D12"/>
    <mergeCell ref="E11:E12"/>
    <mergeCell ref="D1:G1"/>
    <mergeCell ref="D2:G2"/>
    <mergeCell ref="D3:G3"/>
  </mergeCells>
  <pageMargins left="0.98425196850393704" right="0.39370078740157483" top="0.78740157480314965" bottom="0.78740157480314965" header="0" footer="0"/>
  <pageSetup paperSize="9" scale="70" fitToWidth="2" fitToHeight="0" orientation="portrait" r:id="rId1"/>
  <headerFooter>
    <evenFooter>&amp;R&amp;D&amp; СТР. 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104</cp:lastModifiedBy>
  <cp:lastPrinted>2025-02-18T00:43:21Z</cp:lastPrinted>
  <dcterms:created xsi:type="dcterms:W3CDTF">2023-02-14T04:49:54Z</dcterms:created>
  <dcterms:modified xsi:type="dcterms:W3CDTF">2025-04-02T01:06:54Z</dcterms:modified>
</cp:coreProperties>
</file>